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l$\Ubuntu\var\git\visionmaker\src\mannahatta2409\static\mannahatta2409\download\curricula\"/>
    </mc:Choice>
  </mc:AlternateContent>
  <bookViews>
    <workbookView xWindow="675" yWindow="405" windowWidth="10215" windowHeight="9015"/>
  </bookViews>
  <sheets>
    <sheet name="vision_summary" sheetId="2" r:id="rId1"/>
    <sheet name="csv_export" sheetId="1" r:id="rId2"/>
    <sheet name="instructions" sheetId="3" r:id="rId3"/>
  </sheets>
  <calcPr calcId="162913"/>
</workbook>
</file>

<file path=xl/calcChain.xml><?xml version="1.0" encoding="utf-8"?>
<calcChain xmlns="http://schemas.openxmlformats.org/spreadsheetml/2006/main">
  <c r="D108" i="2" l="1"/>
  <c r="D109" i="2"/>
  <c r="D110" i="2"/>
  <c r="D115" i="2"/>
  <c r="D116" i="2"/>
  <c r="D121" i="2"/>
  <c r="D122" i="2"/>
  <c r="D127" i="2"/>
  <c r="D128" i="2"/>
  <c r="D129" i="2"/>
  <c r="D130" i="2"/>
  <c r="C108" i="2"/>
  <c r="C109" i="2"/>
  <c r="C110" i="2"/>
  <c r="C115" i="2"/>
  <c r="C116" i="2"/>
  <c r="C121" i="2"/>
  <c r="C122" i="2"/>
  <c r="C127" i="2"/>
  <c r="C128" i="2"/>
  <c r="C129" i="2"/>
  <c r="C130" i="2"/>
  <c r="C102" i="2"/>
  <c r="C103" i="2"/>
  <c r="C104" i="2"/>
  <c r="B108" i="2"/>
  <c r="B109" i="2"/>
  <c r="B110" i="2"/>
  <c r="B115" i="2"/>
  <c r="B116" i="2"/>
  <c r="B121" i="2"/>
  <c r="B122" i="2"/>
  <c r="B127" i="2"/>
  <c r="B128" i="2"/>
  <c r="B129" i="2"/>
  <c r="B130" i="2"/>
  <c r="A8" i="2"/>
  <c r="A6" i="2"/>
  <c r="A13" i="2"/>
  <c r="A66" i="2"/>
  <c r="A50" i="2"/>
  <c r="A35" i="2"/>
  <c r="B98" i="2"/>
  <c r="A2" i="2" s="1"/>
  <c r="B99" i="2"/>
  <c r="B101" i="2" s="1"/>
  <c r="D103" i="2"/>
  <c r="D104" i="2"/>
  <c r="B104" i="2"/>
  <c r="B103" i="2"/>
  <c r="D102" i="2"/>
  <c r="B102" i="2"/>
  <c r="A4" i="2" l="1"/>
</calcChain>
</file>

<file path=xl/sharedStrings.xml><?xml version="1.0" encoding="utf-8"?>
<sst xmlns="http://schemas.openxmlformats.org/spreadsheetml/2006/main" count="26" uniqueCount="26">
  <si>
    <t>lifestyle</t>
  </si>
  <si>
    <t>climate</t>
  </si>
  <si>
    <t>Vision Name:</t>
  </si>
  <si>
    <t>Author:</t>
  </si>
  <si>
    <t>Mannahatta (1609)</t>
  </si>
  <si>
    <t>Manhattan (2010)</t>
  </si>
  <si>
    <t>precipitation event</t>
  </si>
  <si>
    <t>Population</t>
  </si>
  <si>
    <t>Biodiversity</t>
  </si>
  <si>
    <t>Carbon</t>
  </si>
  <si>
    <t>Water</t>
  </si>
  <si>
    <t>This template allows you to graph and compare the output from your vision and the same area in 1609 and 2010.</t>
  </si>
  <si>
    <t>Simply download the CSV of your vision's data summary and paste it into cell A1 in the "csv_export" sheet.</t>
  </si>
  <si>
    <t>This will populate the tables found in the "vision_summary" sheet in this workbook. By default, the same metrics compared in the Environmental Performance tab are shown here; you can modify the included formulas to compare any metric.</t>
  </si>
  <si>
    <t>The "vision_summary" sheet is formatted to print as three 8.5" x 11" sheets of paper.</t>
  </si>
  <si>
    <t>stormwater drainage</t>
  </si>
  <si>
    <t>piped water</t>
  </si>
  <si>
    <t>floodwaters</t>
  </si>
  <si>
    <t>greenhouse gases</t>
  </si>
  <si>
    <t>solid waste</t>
  </si>
  <si>
    <t>species</t>
  </si>
  <si>
    <t>habitat</t>
  </si>
  <si>
    <t>residents</t>
  </si>
  <si>
    <t>workers</t>
  </si>
  <si>
    <t>daytime density</t>
  </si>
  <si>
    <t>nighttime 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</si>
</sst>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2E89C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AEB58B"/>
      <name val="Calibri"/>
      <family val="2"/>
      <scheme val="minor"/>
    </font>
    <font>
      <b/>
      <sz val="12"/>
      <color rgb="FFDFBC6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1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>
        <c:manualLayout>
          <c:xMode val="edge"/>
          <c:yMode val="edge"/>
          <c:x val="0.35241873611952357"/>
          <c:y val="0"/>
        </c:manualLayout>
      </c:layout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35776145959282"/>
          <c:y val="0.16353747448235645"/>
          <c:w val="0.76349182313749275"/>
          <c:h val="0.65089472149314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vision_summary!$A$108</c:f>
              <c:strCache>
                <c:ptCount val="1"/>
                <c:pt idx="0">
                  <c:v>stormwater drainage</c:v>
                </c:pt>
              </c:strCache>
            </c:strRef>
          </c:tx>
          <c:spPr>
            <a:solidFill>
              <a:srgbClr val="8B7D7E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9500"/>
              </a:solidFill>
            </c:spPr>
            <c:extLst>
              <c:ext xmlns:c16="http://schemas.microsoft.com/office/drawing/2014/chart" uri="{C3380CC4-5D6E-409C-BE32-E72D297353CC}">
                <c16:uniqueId val="{00000000-0487-4C60-987C-E63ACBF62AA8}"/>
              </c:ext>
            </c:extLst>
          </c:dPt>
          <c:dPt>
            <c:idx val="2"/>
            <c:invertIfNegative val="0"/>
            <c:bubble3D val="0"/>
            <c:spPr>
              <a:solidFill>
                <a:srgbClr val="8B7D60"/>
              </a:solidFill>
            </c:spPr>
            <c:extLst>
              <c:ext xmlns:c16="http://schemas.microsoft.com/office/drawing/2014/chart" uri="{C3380CC4-5D6E-409C-BE32-E72D297353CC}">
                <c16:uniqueId val="{00000001-0487-4C60-987C-E63ACBF62AA8}"/>
              </c:ext>
            </c:extLst>
          </c:dPt>
          <c:cat>
            <c:strRef>
              <c:f>vision_summary!$B$101:$D$101</c:f>
              <c:strCache>
                <c:ptCount val="3"/>
                <c:pt idx="0">
                  <c:v>0's Vision</c:v>
                </c:pt>
                <c:pt idx="1">
                  <c:v>Mannahatta (1609)</c:v>
                </c:pt>
                <c:pt idx="2">
                  <c:v>Manhattan (2010)</c:v>
                </c:pt>
              </c:strCache>
            </c:strRef>
          </c:cat>
          <c:val>
            <c:numRef>
              <c:f>vision_summary!$B$108:$D$108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87-4C60-987C-E63ACBF62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41568"/>
        <c:axId val="94121984"/>
      </c:barChart>
      <c:catAx>
        <c:axId val="9334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94121984"/>
        <c:crosses val="autoZero"/>
        <c:auto val="1"/>
        <c:lblAlgn val="ctr"/>
        <c:lblOffset val="100"/>
        <c:noMultiLvlLbl val="0"/>
      </c:catAx>
      <c:valAx>
        <c:axId val="9412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93341568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2E89CF"/>
    </a:solidFill>
  </c:spPr>
  <c:txPr>
    <a:bodyPr/>
    <a:lstStyle/>
    <a:p>
      <a:pPr>
        <a:defRPr>
          <a:solidFill>
            <a:srgbClr val="2E89CF"/>
          </a:solidFill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>
        <c:manualLayout>
          <c:xMode val="edge"/>
          <c:yMode val="edge"/>
          <c:x val="0.31900176520756079"/>
          <c:y val="0"/>
        </c:manualLayout>
      </c:layout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35776145959282"/>
          <c:y val="0.17742618110236238"/>
          <c:w val="0.83239003019359481"/>
          <c:h val="0.59856955380577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vision_summary!$A$129</c:f>
              <c:strCache>
                <c:ptCount val="1"/>
                <c:pt idx="0">
                  <c:v>daytime density</c:v>
                </c:pt>
              </c:strCache>
            </c:strRef>
          </c:tx>
          <c:spPr>
            <a:solidFill>
              <a:srgbClr val="1C0DE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9500"/>
              </a:solidFill>
            </c:spPr>
            <c:extLst>
              <c:ext xmlns:c16="http://schemas.microsoft.com/office/drawing/2014/chart" uri="{C3380CC4-5D6E-409C-BE32-E72D297353CC}">
                <c16:uniqueId val="{00000000-9A25-4EAC-802D-FCA1223CE418}"/>
              </c:ext>
            </c:extLst>
          </c:dPt>
          <c:dPt>
            <c:idx val="1"/>
            <c:invertIfNegative val="0"/>
            <c:bubble3D val="0"/>
            <c:spPr>
              <a:solidFill>
                <a:srgbClr val="00CC33"/>
              </a:solidFill>
            </c:spPr>
            <c:extLst>
              <c:ext xmlns:c16="http://schemas.microsoft.com/office/drawing/2014/chart" uri="{C3380CC4-5D6E-409C-BE32-E72D297353CC}">
                <c16:uniqueId val="{00000001-9A25-4EAC-802D-FCA1223CE418}"/>
              </c:ext>
            </c:extLst>
          </c:dPt>
          <c:dPt>
            <c:idx val="2"/>
            <c:invertIfNegative val="0"/>
            <c:bubble3D val="0"/>
            <c:spPr>
              <a:solidFill>
                <a:srgbClr val="8B7D60"/>
              </a:solidFill>
            </c:spPr>
            <c:extLst>
              <c:ext xmlns:c16="http://schemas.microsoft.com/office/drawing/2014/chart" uri="{C3380CC4-5D6E-409C-BE32-E72D297353CC}">
                <c16:uniqueId val="{00000002-9A25-4EAC-802D-FCA1223CE418}"/>
              </c:ext>
            </c:extLst>
          </c:dPt>
          <c:cat>
            <c:strRef>
              <c:f>vision_summary!$B$101:$D$101</c:f>
              <c:strCache>
                <c:ptCount val="3"/>
                <c:pt idx="0">
                  <c:v>0's Vision</c:v>
                </c:pt>
                <c:pt idx="1">
                  <c:v>Mannahatta (1609)</c:v>
                </c:pt>
                <c:pt idx="2">
                  <c:v>Manhattan (2010)</c:v>
                </c:pt>
              </c:strCache>
            </c:strRef>
          </c:cat>
          <c:val>
            <c:numRef>
              <c:f>vision_summary!$B$129:$D$129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25-4EAC-802D-FCA1223CE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187904"/>
        <c:axId val="202189440"/>
      </c:barChart>
      <c:catAx>
        <c:axId val="2021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02189440"/>
        <c:crosses val="autoZero"/>
        <c:auto val="1"/>
        <c:lblAlgn val="ctr"/>
        <c:lblOffset val="100"/>
        <c:noMultiLvlLbl val="0"/>
      </c:catAx>
      <c:valAx>
        <c:axId val="20218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0218790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DFBC62"/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>
        <c:manualLayout>
          <c:xMode val="edge"/>
          <c:yMode val="edge"/>
          <c:x val="0.26583871359145805"/>
          <c:y val="0"/>
        </c:manualLayout>
      </c:layout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35776145959282"/>
          <c:y val="0.15639146048166583"/>
          <c:w val="0.83062412652963868"/>
          <c:h val="0.618667018087174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vision_summary!$A$130</c:f>
              <c:strCache>
                <c:ptCount val="1"/>
                <c:pt idx="0">
                  <c:v>nighttime density</c:v>
                </c:pt>
              </c:strCache>
            </c:strRef>
          </c:tx>
          <c:spPr>
            <a:solidFill>
              <a:srgbClr val="1C0DE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9500"/>
              </a:solidFill>
            </c:spPr>
            <c:extLst>
              <c:ext xmlns:c16="http://schemas.microsoft.com/office/drawing/2014/chart" uri="{C3380CC4-5D6E-409C-BE32-E72D297353CC}">
                <c16:uniqueId val="{00000000-579E-467D-A2E8-83A9F452FB4E}"/>
              </c:ext>
            </c:extLst>
          </c:dPt>
          <c:dPt>
            <c:idx val="2"/>
            <c:invertIfNegative val="0"/>
            <c:bubble3D val="0"/>
            <c:spPr>
              <a:solidFill>
                <a:srgbClr val="8B7D60"/>
              </a:solidFill>
            </c:spPr>
            <c:extLst>
              <c:ext xmlns:c16="http://schemas.microsoft.com/office/drawing/2014/chart" uri="{C3380CC4-5D6E-409C-BE32-E72D297353CC}">
                <c16:uniqueId val="{00000001-579E-467D-A2E8-83A9F452FB4E}"/>
              </c:ext>
            </c:extLst>
          </c:dPt>
          <c:cat>
            <c:strRef>
              <c:f>vision_summary!$B$101:$D$101</c:f>
              <c:strCache>
                <c:ptCount val="3"/>
                <c:pt idx="0">
                  <c:v>0's Vision</c:v>
                </c:pt>
                <c:pt idx="1">
                  <c:v>Mannahatta (1609)</c:v>
                </c:pt>
                <c:pt idx="2">
                  <c:v>Manhattan (2010)</c:v>
                </c:pt>
              </c:strCache>
            </c:strRef>
          </c:cat>
          <c:val>
            <c:numRef>
              <c:f>vision_summary!$B$130:$D$130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E-467D-A2E8-83A9F452F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9920"/>
        <c:axId val="202224000"/>
      </c:barChart>
      <c:catAx>
        <c:axId val="2022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02224000"/>
        <c:crosses val="autoZero"/>
        <c:auto val="1"/>
        <c:lblAlgn val="ctr"/>
        <c:lblOffset val="100"/>
        <c:noMultiLvlLbl val="0"/>
      </c:catAx>
      <c:valAx>
        <c:axId val="202224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0220992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DFBC62"/>
    </a:solidFill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>
        <c:manualLayout>
          <c:xMode val="edge"/>
          <c:yMode val="edge"/>
          <c:x val="0.34657445862226655"/>
          <c:y val="0"/>
        </c:manualLayout>
      </c:layout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18173149704613"/>
          <c:y val="0.15525709602755364"/>
          <c:w val="0.71082960913669602"/>
          <c:h val="0.66857093812640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vision_summary!$A$109</c:f>
              <c:strCache>
                <c:ptCount val="1"/>
                <c:pt idx="0">
                  <c:v>piped water</c:v>
                </c:pt>
              </c:strCache>
            </c:strRef>
          </c:tx>
          <c:spPr>
            <a:solidFill>
              <a:srgbClr val="1C0DE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9500"/>
              </a:solidFill>
            </c:spPr>
            <c:extLst>
              <c:ext xmlns:c16="http://schemas.microsoft.com/office/drawing/2014/chart" uri="{C3380CC4-5D6E-409C-BE32-E72D297353CC}">
                <c16:uniqueId val="{00000000-704D-4C92-AB49-D830AF006E83}"/>
              </c:ext>
            </c:extLst>
          </c:dPt>
          <c:dPt>
            <c:idx val="2"/>
            <c:invertIfNegative val="0"/>
            <c:bubble3D val="0"/>
            <c:spPr>
              <a:solidFill>
                <a:srgbClr val="8B7D60"/>
              </a:solidFill>
            </c:spPr>
            <c:extLst>
              <c:ext xmlns:c16="http://schemas.microsoft.com/office/drawing/2014/chart" uri="{C3380CC4-5D6E-409C-BE32-E72D297353CC}">
                <c16:uniqueId val="{00000001-704D-4C92-AB49-D830AF006E83}"/>
              </c:ext>
            </c:extLst>
          </c:dPt>
          <c:cat>
            <c:strRef>
              <c:f>vision_summary!$B$101:$D$101</c:f>
              <c:strCache>
                <c:ptCount val="3"/>
                <c:pt idx="0">
                  <c:v>0's Vision</c:v>
                </c:pt>
                <c:pt idx="1">
                  <c:v>Mannahatta (1609)</c:v>
                </c:pt>
                <c:pt idx="2">
                  <c:v>Manhattan (2010)</c:v>
                </c:pt>
              </c:strCache>
            </c:strRef>
          </c:cat>
          <c:val>
            <c:numRef>
              <c:f>vision_summary!$B$109:$D$109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4D-4C92-AB49-D830AF006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88416"/>
        <c:axId val="172190336"/>
      </c:barChart>
      <c:catAx>
        <c:axId val="17218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72190336"/>
        <c:crosses val="autoZero"/>
        <c:auto val="1"/>
        <c:lblAlgn val="ctr"/>
        <c:lblOffset val="100"/>
        <c:noMultiLvlLbl val="0"/>
      </c:catAx>
      <c:valAx>
        <c:axId val="17219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7218841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2E89CF"/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>
        <c:manualLayout>
          <c:xMode val="edge"/>
          <c:yMode val="edge"/>
          <c:x val="0.35782593015567721"/>
          <c:y val="0"/>
        </c:manualLayout>
      </c:layout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766502501794062E-2"/>
          <c:y val="0.15460475528794196"/>
          <c:w val="0.87968910294842606"/>
          <c:h val="0.619508590837909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vision_summary!$A$110</c:f>
              <c:strCache>
                <c:ptCount val="1"/>
                <c:pt idx="0">
                  <c:v>floodwaters</c:v>
                </c:pt>
              </c:strCache>
            </c:strRef>
          </c:tx>
          <c:spPr>
            <a:solidFill>
              <a:srgbClr val="1C0DE1"/>
            </a:solidFill>
          </c:spPr>
          <c:invertIfNegative val="0"/>
          <c:cat>
            <c:strRef>
              <c:f>vision_summary!$B$101:$D$101</c:f>
              <c:strCache>
                <c:ptCount val="3"/>
                <c:pt idx="0">
                  <c:v>0's Vision</c:v>
                </c:pt>
                <c:pt idx="1">
                  <c:v>Mannahatta (1609)</c:v>
                </c:pt>
                <c:pt idx="2">
                  <c:v>Manhattan (2010)</c:v>
                </c:pt>
              </c:strCache>
            </c:strRef>
          </c:cat>
          <c:val>
            <c:numRef>
              <c:f>vision_summary!$B$110:$D$110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5-424D-B2E7-934B80100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11200"/>
        <c:axId val="172217088"/>
      </c:barChart>
      <c:catAx>
        <c:axId val="17221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72217088"/>
        <c:crosses val="autoZero"/>
        <c:auto val="1"/>
        <c:lblAlgn val="ctr"/>
        <c:lblOffset val="100"/>
        <c:noMultiLvlLbl val="0"/>
      </c:catAx>
      <c:valAx>
        <c:axId val="172217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7221120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2E89CF"/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>
        <c:manualLayout>
          <c:xMode val="edge"/>
          <c:yMode val="edge"/>
          <c:x val="0.31208711252865551"/>
          <c:y val="2.0061574581658314E-3"/>
        </c:manualLayout>
      </c:layout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35776145959282"/>
          <c:y val="0.19157685934419488"/>
          <c:w val="0.76710510617990968"/>
          <c:h val="0.55629679354596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vision_summary!$A$115</c:f>
              <c:strCache>
                <c:ptCount val="1"/>
                <c:pt idx="0">
                  <c:v>greenhouse gases</c:v>
                </c:pt>
              </c:strCache>
            </c:strRef>
          </c:tx>
          <c:spPr>
            <a:solidFill>
              <a:srgbClr val="1C0DE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9500"/>
              </a:solidFill>
            </c:spPr>
            <c:extLst>
              <c:ext xmlns:c16="http://schemas.microsoft.com/office/drawing/2014/chart" uri="{C3380CC4-5D6E-409C-BE32-E72D297353CC}">
                <c16:uniqueId val="{00000000-B1FF-467B-B88E-C4F20F8F8474}"/>
              </c:ext>
            </c:extLst>
          </c:dPt>
          <c:dPt>
            <c:idx val="1"/>
            <c:invertIfNegative val="0"/>
            <c:bubble3D val="0"/>
            <c:spPr>
              <a:solidFill>
                <a:srgbClr val="00CC33"/>
              </a:solidFill>
            </c:spPr>
            <c:extLst>
              <c:ext xmlns:c16="http://schemas.microsoft.com/office/drawing/2014/chart" uri="{C3380CC4-5D6E-409C-BE32-E72D297353CC}">
                <c16:uniqueId val="{00000001-B1FF-467B-B88E-C4F20F8F8474}"/>
              </c:ext>
            </c:extLst>
          </c:dPt>
          <c:dPt>
            <c:idx val="2"/>
            <c:invertIfNegative val="0"/>
            <c:bubble3D val="0"/>
            <c:spPr>
              <a:solidFill>
                <a:srgbClr val="8B7D60"/>
              </a:solidFill>
            </c:spPr>
            <c:extLst>
              <c:ext xmlns:c16="http://schemas.microsoft.com/office/drawing/2014/chart" uri="{C3380CC4-5D6E-409C-BE32-E72D297353CC}">
                <c16:uniqueId val="{00000002-B1FF-467B-B88E-C4F20F8F8474}"/>
              </c:ext>
            </c:extLst>
          </c:dPt>
          <c:cat>
            <c:strRef>
              <c:f>vision_summary!$B$101:$D$101</c:f>
              <c:strCache>
                <c:ptCount val="3"/>
                <c:pt idx="0">
                  <c:v>0's Vision</c:v>
                </c:pt>
                <c:pt idx="1">
                  <c:v>Mannahatta (1609)</c:v>
                </c:pt>
                <c:pt idx="2">
                  <c:v>Manhattan (2010)</c:v>
                </c:pt>
              </c:strCache>
            </c:strRef>
          </c:cat>
          <c:val>
            <c:numRef>
              <c:f>vision_summary!$B$115:$D$115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FF-467B-B88E-C4F20F8F8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83712"/>
        <c:axId val="217994368"/>
      </c:barChart>
      <c:catAx>
        <c:axId val="20208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17994368"/>
        <c:crosses val="autoZero"/>
        <c:auto val="1"/>
        <c:lblAlgn val="ctr"/>
        <c:lblOffset val="100"/>
        <c:noMultiLvlLbl val="0"/>
      </c:catAx>
      <c:valAx>
        <c:axId val="21799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0208371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AEB58B"/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>
        <c:manualLayout>
          <c:xMode val="edge"/>
          <c:yMode val="edge"/>
          <c:x val="0.36092221426867105"/>
          <c:y val="0"/>
        </c:manualLayout>
      </c:layout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35776145959282"/>
          <c:y val="0.16353746222898607"/>
          <c:w val="0.77778134875997662"/>
          <c:h val="0.610575883896865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vision_summary!$A$116</c:f>
              <c:strCache>
                <c:ptCount val="1"/>
                <c:pt idx="0">
                  <c:v>solid waste</c:v>
                </c:pt>
              </c:strCache>
            </c:strRef>
          </c:tx>
          <c:spPr>
            <a:solidFill>
              <a:srgbClr val="1C0DE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9500"/>
              </a:solidFill>
            </c:spPr>
            <c:extLst>
              <c:ext xmlns:c16="http://schemas.microsoft.com/office/drawing/2014/chart" uri="{C3380CC4-5D6E-409C-BE32-E72D297353CC}">
                <c16:uniqueId val="{00000000-23BE-4297-897B-D5D783CBE5AD}"/>
              </c:ext>
            </c:extLst>
          </c:dPt>
          <c:dPt>
            <c:idx val="1"/>
            <c:invertIfNegative val="0"/>
            <c:bubble3D val="0"/>
            <c:spPr>
              <a:solidFill>
                <a:srgbClr val="00CC33"/>
              </a:solidFill>
            </c:spPr>
            <c:extLst>
              <c:ext xmlns:c16="http://schemas.microsoft.com/office/drawing/2014/chart" uri="{C3380CC4-5D6E-409C-BE32-E72D297353CC}">
                <c16:uniqueId val="{00000001-23BE-4297-897B-D5D783CBE5AD}"/>
              </c:ext>
            </c:extLst>
          </c:dPt>
          <c:dPt>
            <c:idx val="2"/>
            <c:invertIfNegative val="0"/>
            <c:bubble3D val="0"/>
            <c:spPr>
              <a:solidFill>
                <a:srgbClr val="8B7D60"/>
              </a:solidFill>
            </c:spPr>
            <c:extLst>
              <c:ext xmlns:c16="http://schemas.microsoft.com/office/drawing/2014/chart" uri="{C3380CC4-5D6E-409C-BE32-E72D297353CC}">
                <c16:uniqueId val="{00000002-23BE-4297-897B-D5D783CBE5AD}"/>
              </c:ext>
            </c:extLst>
          </c:dPt>
          <c:cat>
            <c:strRef>
              <c:f>vision_summary!$B$101:$D$101</c:f>
              <c:strCache>
                <c:ptCount val="3"/>
                <c:pt idx="0">
                  <c:v>0's Vision</c:v>
                </c:pt>
                <c:pt idx="1">
                  <c:v>Mannahatta (1609)</c:v>
                </c:pt>
                <c:pt idx="2">
                  <c:v>Manhattan (2010)</c:v>
                </c:pt>
              </c:strCache>
            </c:strRef>
          </c:cat>
          <c:val>
            <c:numRef>
              <c:f>vision_summary!$B$116:$D$116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BE-4297-897B-D5D783CBE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92544"/>
        <c:axId val="226094080"/>
      </c:barChart>
      <c:catAx>
        <c:axId val="22609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26094080"/>
        <c:crosses val="autoZero"/>
        <c:auto val="1"/>
        <c:lblAlgn val="ctr"/>
        <c:lblOffset val="100"/>
        <c:noMultiLvlLbl val="0"/>
      </c:catAx>
      <c:valAx>
        <c:axId val="22609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26092544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AEB58B"/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>
        <c:manualLayout>
          <c:xMode val="edge"/>
          <c:yMode val="edge"/>
          <c:x val="0.35241863850988092"/>
          <c:y val="0"/>
        </c:manualLayout>
      </c:layout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35776145959282"/>
          <c:y val="0.17114778460911564"/>
          <c:w val="0.83309051787308352"/>
          <c:h val="0.6010515369900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vision_summary!$A$121</c:f>
              <c:strCache>
                <c:ptCount val="1"/>
                <c:pt idx="0">
                  <c:v>species</c:v>
                </c:pt>
              </c:strCache>
            </c:strRef>
          </c:tx>
          <c:spPr>
            <a:solidFill>
              <a:srgbClr val="1C0DE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9500"/>
              </a:solidFill>
            </c:spPr>
            <c:extLst>
              <c:ext xmlns:c16="http://schemas.microsoft.com/office/drawing/2014/chart" uri="{C3380CC4-5D6E-409C-BE32-E72D297353CC}">
                <c16:uniqueId val="{00000000-18D9-4F53-B4AA-59B3DB0AF7C9}"/>
              </c:ext>
            </c:extLst>
          </c:dPt>
          <c:dPt>
            <c:idx val="1"/>
            <c:invertIfNegative val="0"/>
            <c:bubble3D val="0"/>
            <c:spPr>
              <a:solidFill>
                <a:srgbClr val="00CC33"/>
              </a:solidFill>
            </c:spPr>
            <c:extLst>
              <c:ext xmlns:c16="http://schemas.microsoft.com/office/drawing/2014/chart" uri="{C3380CC4-5D6E-409C-BE32-E72D297353CC}">
                <c16:uniqueId val="{00000001-18D9-4F53-B4AA-59B3DB0AF7C9}"/>
              </c:ext>
            </c:extLst>
          </c:dPt>
          <c:dPt>
            <c:idx val="2"/>
            <c:invertIfNegative val="0"/>
            <c:bubble3D val="0"/>
            <c:spPr>
              <a:solidFill>
                <a:srgbClr val="8B7D60"/>
              </a:solidFill>
            </c:spPr>
            <c:extLst>
              <c:ext xmlns:c16="http://schemas.microsoft.com/office/drawing/2014/chart" uri="{C3380CC4-5D6E-409C-BE32-E72D297353CC}">
                <c16:uniqueId val="{00000002-18D9-4F53-B4AA-59B3DB0AF7C9}"/>
              </c:ext>
            </c:extLst>
          </c:dPt>
          <c:cat>
            <c:strRef>
              <c:f>vision_summary!$B$101:$D$101</c:f>
              <c:strCache>
                <c:ptCount val="3"/>
                <c:pt idx="0">
                  <c:v>0's Vision</c:v>
                </c:pt>
                <c:pt idx="1">
                  <c:v>Mannahatta (1609)</c:v>
                </c:pt>
                <c:pt idx="2">
                  <c:v>Manhattan (2010)</c:v>
                </c:pt>
              </c:strCache>
            </c:strRef>
          </c:cat>
          <c:val>
            <c:numRef>
              <c:f>vision_summary!$B$121:$D$121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D9-4F53-B4AA-59B3DB0AF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84672"/>
        <c:axId val="233486208"/>
      </c:barChart>
      <c:catAx>
        <c:axId val="23348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33486208"/>
        <c:crosses val="autoZero"/>
        <c:auto val="1"/>
        <c:lblAlgn val="ctr"/>
        <c:lblOffset val="100"/>
        <c:noMultiLvlLbl val="0"/>
      </c:catAx>
      <c:valAx>
        <c:axId val="23348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3348467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1A9901"/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>
        <c:manualLayout>
          <c:xMode val="edge"/>
          <c:yMode val="edge"/>
          <c:x val="0.35241871679915621"/>
          <c:y val="0"/>
        </c:manualLayout>
      </c:layout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35776145959282"/>
          <c:y val="0.17766192891142846"/>
          <c:w val="0.81239019229739162"/>
          <c:h val="0.59453712353752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vision_summary!$A$122</c:f>
              <c:strCache>
                <c:ptCount val="1"/>
                <c:pt idx="0">
                  <c:v>habitat</c:v>
                </c:pt>
              </c:strCache>
            </c:strRef>
          </c:tx>
          <c:spPr>
            <a:solidFill>
              <a:srgbClr val="1C0DE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9500"/>
              </a:solidFill>
            </c:spPr>
            <c:extLst>
              <c:ext xmlns:c16="http://schemas.microsoft.com/office/drawing/2014/chart" uri="{C3380CC4-5D6E-409C-BE32-E72D297353CC}">
                <c16:uniqueId val="{00000000-3123-4658-8888-324E5DBAD783}"/>
              </c:ext>
            </c:extLst>
          </c:dPt>
          <c:dPt>
            <c:idx val="1"/>
            <c:invertIfNegative val="0"/>
            <c:bubble3D val="0"/>
            <c:spPr>
              <a:solidFill>
                <a:srgbClr val="00CC33"/>
              </a:solidFill>
            </c:spPr>
            <c:extLst>
              <c:ext xmlns:c16="http://schemas.microsoft.com/office/drawing/2014/chart" uri="{C3380CC4-5D6E-409C-BE32-E72D297353CC}">
                <c16:uniqueId val="{00000001-3123-4658-8888-324E5DBAD783}"/>
              </c:ext>
            </c:extLst>
          </c:dPt>
          <c:dPt>
            <c:idx val="2"/>
            <c:invertIfNegative val="0"/>
            <c:bubble3D val="0"/>
            <c:spPr>
              <a:solidFill>
                <a:srgbClr val="8B7D60"/>
              </a:solidFill>
            </c:spPr>
            <c:extLst>
              <c:ext xmlns:c16="http://schemas.microsoft.com/office/drawing/2014/chart" uri="{C3380CC4-5D6E-409C-BE32-E72D297353CC}">
                <c16:uniqueId val="{00000002-3123-4658-8888-324E5DBAD783}"/>
              </c:ext>
            </c:extLst>
          </c:dPt>
          <c:cat>
            <c:strRef>
              <c:f>vision_summary!$B$101:$D$101</c:f>
              <c:strCache>
                <c:ptCount val="3"/>
                <c:pt idx="0">
                  <c:v>0's Vision</c:v>
                </c:pt>
                <c:pt idx="1">
                  <c:v>Mannahatta (1609)</c:v>
                </c:pt>
                <c:pt idx="2">
                  <c:v>Manhattan (2010)</c:v>
                </c:pt>
              </c:strCache>
            </c:strRef>
          </c:cat>
          <c:val>
            <c:numRef>
              <c:f>vision_summary!$B$122:$D$122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23-4658-8888-324E5DBAD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311872"/>
        <c:axId val="244843648"/>
      </c:barChart>
      <c:catAx>
        <c:axId val="2393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44843648"/>
        <c:crosses val="autoZero"/>
        <c:auto val="1"/>
        <c:lblAlgn val="ctr"/>
        <c:lblOffset val="100"/>
        <c:noMultiLvlLbl val="0"/>
      </c:catAx>
      <c:valAx>
        <c:axId val="244843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39311872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1A9901"/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>
        <c:manualLayout>
          <c:xMode val="edge"/>
          <c:yMode val="edge"/>
          <c:x val="0.38158520904583898"/>
          <c:y val="7.0028011204481804E-3"/>
        </c:manualLayout>
      </c:layout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35776145959282"/>
          <c:y val="0.15653466110853789"/>
          <c:w val="0.85810072178477692"/>
          <c:h val="0.61757868501731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vision_summary!$A$127</c:f>
              <c:strCache>
                <c:ptCount val="1"/>
                <c:pt idx="0">
                  <c:v>residents</c:v>
                </c:pt>
              </c:strCache>
            </c:strRef>
          </c:tx>
          <c:spPr>
            <a:solidFill>
              <a:srgbClr val="1C0DE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9500"/>
              </a:solidFill>
            </c:spPr>
            <c:extLst>
              <c:ext xmlns:c16="http://schemas.microsoft.com/office/drawing/2014/chart" uri="{C3380CC4-5D6E-409C-BE32-E72D297353CC}">
                <c16:uniqueId val="{00000000-5FC6-4C9A-9825-F941ABBDA5A9}"/>
              </c:ext>
            </c:extLst>
          </c:dPt>
          <c:dPt>
            <c:idx val="2"/>
            <c:invertIfNegative val="0"/>
            <c:bubble3D val="0"/>
            <c:spPr>
              <a:solidFill>
                <a:srgbClr val="8B7D60"/>
              </a:solidFill>
            </c:spPr>
            <c:extLst>
              <c:ext xmlns:c16="http://schemas.microsoft.com/office/drawing/2014/chart" uri="{C3380CC4-5D6E-409C-BE32-E72D297353CC}">
                <c16:uniqueId val="{00000001-5FC6-4C9A-9825-F941ABBDA5A9}"/>
              </c:ext>
            </c:extLst>
          </c:dPt>
          <c:cat>
            <c:strRef>
              <c:f>vision_summary!$B$101:$D$101</c:f>
              <c:strCache>
                <c:ptCount val="3"/>
                <c:pt idx="0">
                  <c:v>0's Vision</c:v>
                </c:pt>
                <c:pt idx="1">
                  <c:v>Mannahatta (1609)</c:v>
                </c:pt>
                <c:pt idx="2">
                  <c:v>Manhattan (2010)</c:v>
                </c:pt>
              </c:strCache>
            </c:strRef>
          </c:cat>
          <c:val>
            <c:numRef>
              <c:f>vision_summary!$B$127:$D$127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6-4C9A-9825-F941ABBDA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11776"/>
        <c:axId val="202013312"/>
      </c:barChart>
      <c:catAx>
        <c:axId val="20201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02013312"/>
        <c:crosses val="autoZero"/>
        <c:auto val="1"/>
        <c:lblAlgn val="ctr"/>
        <c:lblOffset val="100"/>
        <c:noMultiLvlLbl val="0"/>
      </c:catAx>
      <c:valAx>
        <c:axId val="202013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02011776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DFBC62"/>
    </a:solidFill>
  </c:sp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>
        <c:manualLayout>
          <c:xMode val="edge"/>
          <c:yMode val="edge"/>
          <c:x val="0.37400746629972237"/>
          <c:y val="6.9156293222683296E-3"/>
        </c:manualLayout>
      </c:layout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35776145959282"/>
          <c:y val="0.17059978201877313"/>
          <c:w val="0.85325636108957881"/>
          <c:h val="0.6015992704301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vision_summary!$A$128</c:f>
              <c:strCache>
                <c:ptCount val="1"/>
                <c:pt idx="0">
                  <c:v>workers</c:v>
                </c:pt>
              </c:strCache>
            </c:strRef>
          </c:tx>
          <c:spPr>
            <a:solidFill>
              <a:srgbClr val="1C0DE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9500"/>
              </a:solidFill>
            </c:spPr>
            <c:extLst>
              <c:ext xmlns:c16="http://schemas.microsoft.com/office/drawing/2014/chart" uri="{C3380CC4-5D6E-409C-BE32-E72D297353CC}">
                <c16:uniqueId val="{00000000-E4AA-4054-B807-FEAE8F2E7502}"/>
              </c:ext>
            </c:extLst>
          </c:dPt>
          <c:dPt>
            <c:idx val="1"/>
            <c:invertIfNegative val="0"/>
            <c:bubble3D val="0"/>
            <c:spPr>
              <a:solidFill>
                <a:srgbClr val="00CC33"/>
              </a:solidFill>
            </c:spPr>
            <c:extLst>
              <c:ext xmlns:c16="http://schemas.microsoft.com/office/drawing/2014/chart" uri="{C3380CC4-5D6E-409C-BE32-E72D297353CC}">
                <c16:uniqueId val="{00000001-E4AA-4054-B807-FEAE8F2E7502}"/>
              </c:ext>
            </c:extLst>
          </c:dPt>
          <c:dPt>
            <c:idx val="2"/>
            <c:invertIfNegative val="0"/>
            <c:bubble3D val="0"/>
            <c:spPr>
              <a:solidFill>
                <a:srgbClr val="8B7D60"/>
              </a:solidFill>
            </c:spPr>
            <c:extLst>
              <c:ext xmlns:c16="http://schemas.microsoft.com/office/drawing/2014/chart" uri="{C3380CC4-5D6E-409C-BE32-E72D297353CC}">
                <c16:uniqueId val="{00000002-E4AA-4054-B807-FEAE8F2E7502}"/>
              </c:ext>
            </c:extLst>
          </c:dPt>
          <c:cat>
            <c:strRef>
              <c:f>vision_summary!$B$101:$D$101</c:f>
              <c:strCache>
                <c:ptCount val="3"/>
                <c:pt idx="0">
                  <c:v>0's Vision</c:v>
                </c:pt>
                <c:pt idx="1">
                  <c:v>Mannahatta (1609)</c:v>
                </c:pt>
                <c:pt idx="2">
                  <c:v>Manhattan (2010)</c:v>
                </c:pt>
              </c:strCache>
            </c:strRef>
          </c:cat>
          <c:val>
            <c:numRef>
              <c:f>vision_summary!$B$128:$D$128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AA-4054-B807-FEAE8F2E7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30080"/>
        <c:axId val="202031872"/>
      </c:barChart>
      <c:catAx>
        <c:axId val="20203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02031872"/>
        <c:crosses val="autoZero"/>
        <c:auto val="1"/>
        <c:lblAlgn val="ctr"/>
        <c:lblOffset val="100"/>
        <c:noMultiLvlLbl val="0"/>
      </c:catAx>
      <c:valAx>
        <c:axId val="20203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02030080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rgbClr val="DFBC62"/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13</xdr:row>
      <xdr:rowOff>68580</xdr:rowOff>
    </xdr:from>
    <xdr:to>
      <xdr:col>2</xdr:col>
      <xdr:colOff>68580</xdr:colOff>
      <xdr:row>22</xdr:row>
      <xdr:rowOff>91440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190500</xdr:colOff>
      <xdr:row>13</xdr:row>
      <xdr:rowOff>76200</xdr:rowOff>
    </xdr:from>
    <xdr:to>
      <xdr:col>5</xdr:col>
      <xdr:colOff>579120</xdr:colOff>
      <xdr:row>22</xdr:row>
      <xdr:rowOff>99060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</xdr:colOff>
      <xdr:row>22</xdr:row>
      <xdr:rowOff>175260</xdr:rowOff>
    </xdr:from>
    <xdr:to>
      <xdr:col>2</xdr:col>
      <xdr:colOff>76200</xdr:colOff>
      <xdr:row>32</xdr:row>
      <xdr:rowOff>160020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</xdr:colOff>
      <xdr:row>50</xdr:row>
      <xdr:rowOff>7620</xdr:rowOff>
    </xdr:from>
    <xdr:to>
      <xdr:col>2</xdr:col>
      <xdr:colOff>91440</xdr:colOff>
      <xdr:row>59</xdr:row>
      <xdr:rowOff>167640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160020</xdr:colOff>
      <xdr:row>50</xdr:row>
      <xdr:rowOff>7620</xdr:rowOff>
    </xdr:from>
    <xdr:to>
      <xdr:col>5</xdr:col>
      <xdr:colOff>541020</xdr:colOff>
      <xdr:row>59</xdr:row>
      <xdr:rowOff>175260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38100</xdr:colOff>
      <xdr:row>35</xdr:row>
      <xdr:rowOff>22860</xdr:rowOff>
    </xdr:from>
    <xdr:to>
      <xdr:col>2</xdr:col>
      <xdr:colOff>106680</xdr:colOff>
      <xdr:row>44</xdr:row>
      <xdr:rowOff>137160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198120</xdr:colOff>
      <xdr:row>35</xdr:row>
      <xdr:rowOff>30480</xdr:rowOff>
    </xdr:from>
    <xdr:to>
      <xdr:col>5</xdr:col>
      <xdr:colOff>579120</xdr:colOff>
      <xdr:row>44</xdr:row>
      <xdr:rowOff>137160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66</xdr:row>
      <xdr:rowOff>129540</xdr:rowOff>
    </xdr:from>
    <xdr:to>
      <xdr:col>2</xdr:col>
      <xdr:colOff>91440</xdr:colOff>
      <xdr:row>76</xdr:row>
      <xdr:rowOff>114300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190500</xdr:colOff>
      <xdr:row>66</xdr:row>
      <xdr:rowOff>121920</xdr:rowOff>
    </xdr:from>
    <xdr:to>
      <xdr:col>5</xdr:col>
      <xdr:colOff>525780</xdr:colOff>
      <xdr:row>76</xdr:row>
      <xdr:rowOff>129540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15240</xdr:colOff>
      <xdr:row>77</xdr:row>
      <xdr:rowOff>160020</xdr:rowOff>
    </xdr:from>
    <xdr:to>
      <xdr:col>2</xdr:col>
      <xdr:colOff>114300</xdr:colOff>
      <xdr:row>87</xdr:row>
      <xdr:rowOff>160020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190500</xdr:colOff>
      <xdr:row>77</xdr:row>
      <xdr:rowOff>175260</xdr:rowOff>
    </xdr:from>
    <xdr:to>
      <xdr:col>5</xdr:col>
      <xdr:colOff>518160</xdr:colOff>
      <xdr:row>87</xdr:row>
      <xdr:rowOff>167640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0"/>
  <sheetViews>
    <sheetView tabSelected="1" view="pageLayout" zoomScaleNormal="100" workbookViewId="0">
      <selection activeCell="B108" sqref="B108"/>
    </sheetView>
  </sheetViews>
  <sheetFormatPr defaultRowHeight="14.25" x14ac:dyDescent="0.45"/>
  <cols>
    <col min="1" max="1" width="16.53125" customWidth="1"/>
    <col min="2" max="2" width="24.19921875" customWidth="1"/>
    <col min="3" max="3" width="16.6640625" customWidth="1"/>
    <col min="4" max="4" width="13.53125" customWidth="1"/>
  </cols>
  <sheetData>
    <row r="2" spans="1:1" ht="18" x14ac:dyDescent="0.55000000000000004">
      <c r="A2" s="3" t="str">
        <f>A98&amp;" "&amp;B98</f>
        <v>Vision Name: 0</v>
      </c>
    </row>
    <row r="4" spans="1:1" ht="18" x14ac:dyDescent="0.55000000000000004">
      <c r="A4" s="3" t="str">
        <f>A99&amp;" "&amp;B99</f>
        <v>Author: 0</v>
      </c>
    </row>
    <row r="6" spans="1:1" ht="18" x14ac:dyDescent="0.55000000000000004">
      <c r="A6" s="3" t="str">
        <f>"Year: "&amp;csv_export!B3</f>
        <v xml:space="preserve">Year: </v>
      </c>
    </row>
    <row r="8" spans="1:1" ht="18" x14ac:dyDescent="0.55000000000000004">
      <c r="A8" s="8" t="str">
        <f>"Report Date: " &amp; TEXT(csv_export!B4, "MM/DD/YYYY")</f>
        <v>Report Date: 01/00/1900</v>
      </c>
    </row>
    <row r="13" spans="1:1" ht="15.75" x14ac:dyDescent="0.5">
      <c r="A13" s="4" t="str">
        <f>A106</f>
        <v>Water</v>
      </c>
    </row>
    <row r="35" spans="1:1" ht="15.75" x14ac:dyDescent="0.5">
      <c r="A35" s="5" t="str">
        <f>A119</f>
        <v>Biodiversity</v>
      </c>
    </row>
    <row r="50" spans="1:1" ht="15.75" x14ac:dyDescent="0.5">
      <c r="A50" s="6" t="str">
        <f>A113</f>
        <v>Carbon</v>
      </c>
    </row>
    <row r="66" spans="1:1" ht="15.75" x14ac:dyDescent="0.5">
      <c r="A66" s="7" t="str">
        <f>A125</f>
        <v>Population</v>
      </c>
    </row>
    <row r="98" spans="1:4" x14ac:dyDescent="0.45">
      <c r="A98" t="s">
        <v>2</v>
      </c>
      <c r="B98">
        <f>csv_export!B1</f>
        <v>0</v>
      </c>
    </row>
    <row r="99" spans="1:4" x14ac:dyDescent="0.45">
      <c r="A99" t="s">
        <v>3</v>
      </c>
      <c r="B99">
        <f>csv_export!B2</f>
        <v>0</v>
      </c>
    </row>
    <row r="101" spans="1:4" x14ac:dyDescent="0.45">
      <c r="B101" t="str">
        <f>B99&amp;"'s Vision"</f>
        <v>0's Vision</v>
      </c>
      <c r="C101" t="s">
        <v>4</v>
      </c>
      <c r="D101" t="s">
        <v>5</v>
      </c>
    </row>
    <row r="102" spans="1:4" x14ac:dyDescent="0.45">
      <c r="A102" t="s">
        <v>0</v>
      </c>
      <c r="B102">
        <f>csv_export!B6</f>
        <v>0</v>
      </c>
      <c r="C102">
        <f>csv_export!C6</f>
        <v>0</v>
      </c>
      <c r="D102">
        <f>csv_export!D6</f>
        <v>0</v>
      </c>
    </row>
    <row r="103" spans="1:4" x14ac:dyDescent="0.45">
      <c r="A103" t="s">
        <v>1</v>
      </c>
      <c r="B103">
        <f>csv_export!B7</f>
        <v>0</v>
      </c>
      <c r="C103">
        <f>csv_export!C7</f>
        <v>0</v>
      </c>
      <c r="D103">
        <f>csv_export!D7</f>
        <v>0</v>
      </c>
    </row>
    <row r="104" spans="1:4" x14ac:dyDescent="0.45">
      <c r="A104" t="s">
        <v>6</v>
      </c>
      <c r="B104">
        <f>csv_export!B8</f>
        <v>0</v>
      </c>
      <c r="C104">
        <f>csv_export!C8</f>
        <v>0</v>
      </c>
      <c r="D104">
        <f>csv_export!D8</f>
        <v>0</v>
      </c>
    </row>
    <row r="106" spans="1:4" x14ac:dyDescent="0.45">
      <c r="A106" t="s">
        <v>10</v>
      </c>
    </row>
    <row r="108" spans="1:4" x14ac:dyDescent="0.45">
      <c r="A108" t="s">
        <v>15</v>
      </c>
      <c r="B108">
        <f>ROUND(SUMIFS(csv_export!I$11:I$1048576, csv_export!$E$11:$E$1048576, $A108), 1)</f>
        <v>0</v>
      </c>
      <c r="C108">
        <f>ROUND(SUMIFS(csv_export!J$11:J$1048576, csv_export!$E$11:$E$1048576, $A108), 1)</f>
        <v>0</v>
      </c>
      <c r="D108">
        <f>ROUND(SUMIFS(csv_export!K$11:K$1048576, csv_export!$E$11:$E$1048576, $A108), 1)</f>
        <v>0</v>
      </c>
    </row>
    <row r="109" spans="1:4" x14ac:dyDescent="0.45">
      <c r="A109" t="s">
        <v>16</v>
      </c>
      <c r="B109">
        <f>ROUND(SUMIFS(csv_export!I$11:I$1048576, csv_export!$B$11:$B$1048576, $A109), 1)</f>
        <v>0</v>
      </c>
      <c r="C109">
        <f>ROUND(SUMIFS(csv_export!J$11:J$1048576, csv_export!$B$11:$B$1048576, $A109), 1)</f>
        <v>0</v>
      </c>
      <c r="D109">
        <f>ROUND(SUMIFS(csv_export!K$11:K$1048576, csv_export!$B$11:$B$1048576, $A109), 1)</f>
        <v>0</v>
      </c>
    </row>
    <row r="110" spans="1:4" x14ac:dyDescent="0.45">
      <c r="A110" t="s">
        <v>17</v>
      </c>
      <c r="B110">
        <f>ROUND(SUMIFS(csv_export!I$11:I$1048576, csv_export!$E$11:$E$1048576, $A110), 1)</f>
        <v>0</v>
      </c>
      <c r="C110">
        <f>ROUND(SUMIFS(csv_export!J$11:J$1048576, csv_export!$E$11:$E$1048576, $A110), 1)</f>
        <v>0</v>
      </c>
      <c r="D110">
        <f>ROUND(SUMIFS(csv_export!K$11:K$1048576, csv_export!$E$11:$E$1048576, $A110), 1)</f>
        <v>0</v>
      </c>
    </row>
    <row r="113" spans="1:4" x14ac:dyDescent="0.45">
      <c r="A113" t="s">
        <v>9</v>
      </c>
    </row>
    <row r="115" spans="1:4" x14ac:dyDescent="0.45">
      <c r="A115" t="s">
        <v>18</v>
      </c>
      <c r="B115">
        <f>ROUND(SUMIFS(csv_export!I$11:I$1048576, csv_export!$B$11:$B$1048576, $A115), 1)</f>
        <v>0</v>
      </c>
      <c r="C115">
        <f>ROUND(SUMIFS(csv_export!J$11:J$1048576, csv_export!$B$11:$B$1048576, $A115), 1)</f>
        <v>0</v>
      </c>
      <c r="D115">
        <f>ROUND(SUMIFS(csv_export!K$11:K$1048576, csv_export!$B$11:$B$1048576, $A115), 1)</f>
        <v>0</v>
      </c>
    </row>
    <row r="116" spans="1:4" x14ac:dyDescent="0.45">
      <c r="A116" t="s">
        <v>19</v>
      </c>
      <c r="B116">
        <f>ROUND(SUMIFS(csv_export!I$11:I$1048576, csv_export!$C$11:$C$1048576, $A116), 1)</f>
        <v>0</v>
      </c>
      <c r="C116">
        <f>ROUND(SUMIFS(csv_export!J$11:J$1048576, csv_export!$C$11:$C$1048576, $A116), 1)</f>
        <v>0</v>
      </c>
      <c r="D116">
        <f>ROUND(SUMIFS(csv_export!K$11:K$1048576, csv_export!$C$11:$C$1048576, $A116), 1)</f>
        <v>0</v>
      </c>
    </row>
    <row r="119" spans="1:4" x14ac:dyDescent="0.45">
      <c r="A119" t="s">
        <v>8</v>
      </c>
    </row>
    <row r="121" spans="1:4" x14ac:dyDescent="0.45">
      <c r="A121" t="s">
        <v>20</v>
      </c>
      <c r="B121">
        <f>ROUND(SUMIFS(csv_export!I$11:I$1048576, csv_export!$E$11:$E$1048576, $A121), 1)</f>
        <v>0</v>
      </c>
      <c r="C121">
        <f>ROUND(SUMIFS(csv_export!J$11:J$1048576, csv_export!$E$11:$E$1048576, $A121), 1)</f>
        <v>0</v>
      </c>
      <c r="D121">
        <f>ROUND(SUMIFS(csv_export!K$11:K$1048576, csv_export!$E$11:$E$1048576, $A121), 1)</f>
        <v>0</v>
      </c>
    </row>
    <row r="122" spans="1:4" x14ac:dyDescent="0.45">
      <c r="A122" t="s">
        <v>21</v>
      </c>
      <c r="B122">
        <f>ROUND(SUMIFS(csv_export!I$11:I$1048576, csv_export!$E$11:$E$1048576, $A122), 1)</f>
        <v>0</v>
      </c>
      <c r="C122">
        <f>ROUND(SUMIFS(csv_export!J$11:J$1048576, csv_export!$E$11:$E$1048576, $A122), 1)</f>
        <v>0</v>
      </c>
      <c r="D122">
        <f>ROUND(SUMIFS(csv_export!K$11:K$1048576, csv_export!$E$11:$E$1048576, $A122), 1)</f>
        <v>0</v>
      </c>
    </row>
    <row r="125" spans="1:4" x14ac:dyDescent="0.45">
      <c r="A125" t="s">
        <v>7</v>
      </c>
    </row>
    <row r="127" spans="1:4" x14ac:dyDescent="0.45">
      <c r="A127" t="s">
        <v>22</v>
      </c>
      <c r="B127">
        <f>ROUND(SUMIFS(csv_export!I$11:I$1048576, csv_export!$E$11:$E$1048576, $A127), 1)</f>
        <v>0</v>
      </c>
      <c r="C127">
        <f>ROUND(SUMIFS(csv_export!J$11:J$1048576, csv_export!$E$11:$E$1048576, $A127), 1)</f>
        <v>0</v>
      </c>
      <c r="D127">
        <f>ROUND(SUMIFS(csv_export!K$11:K$1048576, csv_export!$E$11:$E$1048576, $A127), 1)</f>
        <v>0</v>
      </c>
    </row>
    <row r="128" spans="1:4" x14ac:dyDescent="0.45">
      <c r="A128" t="s">
        <v>23</v>
      </c>
      <c r="B128">
        <f>ROUND(SUMIFS(csv_export!I$11:I$1048576, csv_export!$E$11:$E$1048576, $A128), 1)</f>
        <v>0</v>
      </c>
      <c r="C128">
        <f>ROUND(SUMIFS(csv_export!J$11:J$1048576, csv_export!$E$11:$E$1048576, $A128), 1)</f>
        <v>0</v>
      </c>
      <c r="D128">
        <f>ROUND(SUMIFS(csv_export!K$11:K$1048576, csv_export!$E$11:$E$1048576, $A128), 1)</f>
        <v>0</v>
      </c>
    </row>
    <row r="129" spans="1:4" x14ac:dyDescent="0.45">
      <c r="A129" t="s">
        <v>24</v>
      </c>
      <c r="B129">
        <f>ROUND(SUMIFS(csv_export!I$11:I$1048576, csv_export!$E$11:$E$1048576, $A129), 1)</f>
        <v>0</v>
      </c>
      <c r="C129">
        <f>ROUND(SUMIFS(csv_export!J$11:J$1048576, csv_export!$E$11:$E$1048576, $A129), 1)</f>
        <v>0</v>
      </c>
      <c r="D129">
        <f>ROUND(SUMIFS(csv_export!K$11:K$1048576, csv_export!$E$11:$E$1048576, $A129), 1)</f>
        <v>0</v>
      </c>
    </row>
    <row r="130" spans="1:4" x14ac:dyDescent="0.45">
      <c r="A130" t="s">
        <v>25</v>
      </c>
      <c r="B130">
        <f>ROUND(SUMIFS(csv_export!I$11:I$1048576, csv_export!$E$11:$E$1048576, $A130), 1)</f>
        <v>0</v>
      </c>
      <c r="C130">
        <f>ROUND(SUMIFS(csv_export!J$11:J$1048576, csv_export!$E$11:$E$1048576, $A130), 1)</f>
        <v>0</v>
      </c>
      <c r="D130">
        <f>ROUND(SUMIFS(csv_export!K$11:K$1048576, csv_export!$E$11:$E$1048576, $A130), 1)</f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813"/>
  <sheetViews>
    <sheetView workbookViewId="0"/>
  </sheetViews>
  <sheetFormatPr defaultRowHeight="14.25" x14ac:dyDescent="0.45"/>
  <sheetData>
    <row r="4" spans="2:2" x14ac:dyDescent="0.45">
      <c r="B4" s="1"/>
    </row>
    <row r="813" spans="9:11" x14ac:dyDescent="0.45">
      <c r="I813" s="2"/>
      <c r="K81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25" x14ac:dyDescent="0.45"/>
  <sheetData>
    <row r="1" spans="1:1" x14ac:dyDescent="0.45">
      <c r="A1" t="s">
        <v>11</v>
      </c>
    </row>
    <row r="2" spans="1:1" x14ac:dyDescent="0.45">
      <c r="A2" t="s">
        <v>12</v>
      </c>
    </row>
    <row r="3" spans="1:1" x14ac:dyDescent="0.45">
      <c r="A3" t="s">
        <v>13</v>
      </c>
    </row>
    <row r="4" spans="1:1" x14ac:dyDescent="0.45">
      <c r="A4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vision_summary</vt:lpstr>
      <vt:lpstr>csv_export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Fisher</dc:creator>
  <cp:lastModifiedBy>Kim Fisher</cp:lastModifiedBy>
  <cp:lastPrinted>2014-09-15T18:00:50Z</cp:lastPrinted>
  <dcterms:created xsi:type="dcterms:W3CDTF">2014-09-15T14:40:47Z</dcterms:created>
  <dcterms:modified xsi:type="dcterms:W3CDTF">2020-11-25T14:40:56Z</dcterms:modified>
</cp:coreProperties>
</file>